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ONTA\Cuente Pública 2023\ANUAL\Anua_Digital_FIDOC_2023\Información Contable\"/>
    </mc:Choice>
  </mc:AlternateContent>
  <xr:revisionPtr revIDLastSave="0" documentId="13_ncr:1_{C7A9D640-5F89-4470-BE5B-A649BF021BE2}" xr6:coauthVersionLast="47" xr6:coauthVersionMax="47" xr10:uidLastSave="{00000000-0000-0000-0000-000000000000}"/>
  <bookViews>
    <workbookView xWindow="-120" yWindow="-120" windowWidth="29040" windowHeight="15840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4" l="1"/>
  <c r="C10" i="64"/>
  <c r="C7" i="64" s="1"/>
  <c r="C61" i="62"/>
  <c r="C48" i="62" s="1"/>
  <c r="C80" i="62"/>
  <c r="C98" i="62"/>
  <c r="D99" i="62"/>
  <c r="C99" i="62"/>
  <c r="C62" i="62"/>
  <c r="C92" i="62"/>
  <c r="C133" i="62" l="1"/>
  <c r="C113" i="62" l="1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83" i="60"/>
  <c r="D184" i="60"/>
  <c r="D185" i="60"/>
  <c r="D186" i="60"/>
  <c r="D187" i="60"/>
  <c r="D188" i="60"/>
  <c r="D189" i="60"/>
  <c r="D190" i="60"/>
  <c r="D191" i="60"/>
  <c r="D192" i="60"/>
  <c r="D193" i="60"/>
  <c r="D194" i="60"/>
  <c r="D195" i="60"/>
  <c r="D196" i="60"/>
  <c r="D197" i="60"/>
  <c r="D198" i="60"/>
  <c r="D199" i="60"/>
  <c r="D200" i="60"/>
  <c r="D201" i="60"/>
  <c r="D202" i="60"/>
  <c r="D203" i="60"/>
  <c r="D204" i="60"/>
  <c r="D205" i="60"/>
  <c r="D206" i="60"/>
  <c r="D207" i="60"/>
  <c r="D208" i="60"/>
  <c r="D209" i="60"/>
  <c r="D210" i="60"/>
  <c r="D211" i="60"/>
  <c r="D212" i="60"/>
  <c r="D21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37" i="60"/>
  <c r="D138" i="60"/>
  <c r="D103" i="60"/>
  <c r="D101" i="60"/>
  <c r="E103" i="59"/>
  <c r="F103" i="59"/>
  <c r="G103" i="59"/>
  <c r="D103" i="59"/>
  <c r="F112" i="59"/>
  <c r="F14" i="59"/>
  <c r="G14" i="59"/>
  <c r="A1" i="59"/>
  <c r="A1" i="64" s="1"/>
  <c r="A1" i="63" l="1"/>
  <c r="E1" i="62" l="1"/>
  <c r="E2" i="62"/>
  <c r="E3" i="62"/>
  <c r="D133" i="62" l="1"/>
  <c r="D43" i="62" l="1"/>
  <c r="C43" i="62"/>
  <c r="E1" i="61" l="1"/>
  <c r="H1" i="59"/>
  <c r="E3" i="61"/>
  <c r="E2" i="61"/>
  <c r="E3" i="60"/>
  <c r="C37" i="64" l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<sst xmlns="http://schemas.openxmlformats.org/spreadsheetml/2006/main" count="959" uniqueCount="669">
  <si>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</si>
  <si>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</si>
  <si>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</si>
  <si>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</si>
  <si>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</si>
  <si>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</si>
  <si>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</si>
  <si>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</si>
  <si>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</si>
  <si>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</si>
  <si>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</si>
  <si>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</si>
  <si>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</si>
  <si>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</si>
  <si>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</si>
  <si>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</si>
  <si>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</si>
  <si>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</si>
  <si>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</si>
  <si>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</si>
  <si>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</si>
  <si>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</si>
  <si>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</si>
  <si>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</si>
  <si>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</si>
  <si>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</si>
  <si>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</si>
  <si>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</si>
  <si>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</si>
  <si>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</si>
  <si>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</si>
  <si>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</si>
  <si>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</si>
  <si>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</si>
  <si>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</si>
  <si>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</si>
  <si>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</si>
  <si>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</si>
  <si>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</si>
  <si>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</si>
  <si>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</si>
  <si>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</si>
  <si>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</si>
  <si>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</si>
  <si>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</si>
  <si>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</si>
  <si>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</si>
  <si>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</si>
  <si>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</si>
  <si>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</si>
  <si>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</si>
  <si>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</si>
  <si>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</si>
  <si>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</si>
  <si>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</si>
  <si>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</si>
  <si>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</si>
  <si>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</si>
  <si>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</si>
  <si>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</si>
  <si>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</si>
  <si>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</si>
  <si>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</si>
  <si>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</si>
  <si>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</si>
  <si>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</si>
  <si>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</si>
  <si>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</si>
  <si>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</si>
  <si>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</si>
  <si>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</si>
  <si>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</si>
  <si>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</si>
  <si>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</si>
  <si>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</si>
  <si>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</si>
  <si>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</si>
  <si>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</si>
  <si>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</si>
  <si>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</si>
  <si>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</si>
  <si>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</si>
  <si>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</si>
  <si>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</si>
  <si>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</si>
  <si>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</si>
  <si>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</si>
  <si>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</si>
  <si>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</si>
  <si>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</si>
  <si>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</si>
  <si>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</si>
  <si>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</si>
  <si>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</si>
  <si>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</si>
  <si>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</si>
  <si>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</si>
  <si>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</si>
  <si>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</si>
  <si>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</si>
  <si>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</si>
  <si>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</si>
  <si>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</si>
  <si>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</si>
  <si>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</si>
  <si>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</si>
  <si>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</si>
  <si>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</si>
  <si>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</si>
  <si>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</si>
  <si>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</si>
  <si>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</si>
  <si>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</si>
  <si>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</si>
  <si>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</si>
  <si>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</si>
  <si>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</si>
  <si>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</si>
  <si>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</si>
  <si>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</si>
  <si>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</si>
  <si>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</si>
  <si>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</si>
  <si>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</si>
  <si>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</si>
  <si>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</si>
  <si>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</si>
  <si>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</si>
  <si>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</si>
  <si>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</si>
  <si>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</si>
  <si>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</si>
  <si>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</si>
  <si>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</si>
  <si>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</si>
  <si>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</si>
  <si>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</si>
  <si>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</si>
  <si>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</si>
  <si>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</si>
  <si>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</si>
  <si>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</si>
  <si>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</si>
  <si>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</si>
  <si>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</si>
  <si>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</si>
  <si>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</si>
  <si>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</si>
  <si>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</si>
  <si>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</si>
  <si>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</si>
  <si>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</si>
  <si>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</si>
  <si>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</si>
  <si>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</si>
  <si>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</si>
  <si>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</si>
  <si>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</si>
  <si>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</si>
  <si>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</si>
  <si>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</si>
  <si>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</si>
  <si>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</si>
  <si>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</si>
  <si>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</si>
  <si>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</si>
  <si>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</si>
  <si>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</si>
  <si>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</si>
  <si>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</si>
  <si>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</si>
  <si>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</si>
  <si>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</si>
  <si>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</si>
  <si>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</si>
  <si>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</si>
  <si>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</si>
  <si>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</si>
  <si>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</si>
  <si>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</si>
  <si>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</si>
  <si>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</si>
  <si>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</si>
  <si>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</si>
  <si>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</si>
  <si>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</si>
  <si>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</si>
  <si>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</si>
  <si>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</si>
  <si>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</si>
  <si>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</si>
  <si>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</si>
  <si>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</si>
  <si>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</si>
  <si>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</si>
  <si>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</si>
  <si>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</si>
  <si>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</si>
  <si>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</si>
  <si>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</si>
  <si>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</si>
  <si>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</si>
  <si>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</si>
  <si>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</si>
  <si>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</si>
  <si>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</si>
  <si>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</si>
  <si>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</si>
  <si>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</si>
  <si>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</si>
  <si>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</si>
  <si>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</si>
  <si>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</si>
  <si>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</si>
  <si>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</si>
  <si>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</si>
  <si>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</si>
  <si>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</si>
  <si>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</si>
  <si>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</si>
  <si>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</si>
  <si>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</si>
  <si>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</si>
  <si>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</si>
  <si>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</si>
  <si>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</si>
  <si>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</si>
  <si>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</si>
  <si>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</si>
  <si>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</si>
  <si>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</si>
  <si>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</si>
  <si>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</si>
  <si>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</si>
  <si>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</si>
  <si>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</si>
  <si>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</si>
  <si>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</si>
  <si>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</si>
  <si>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</si>
  <si>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</si>
  <si>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</si>
  <si>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</si>
  <si>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</si>
  <si>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</si>
  <si>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</si>
  <si>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</si>
  <si>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</si>
  <si>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</si>
  <si>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</si>
  <si>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</si>
  <si>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</si>
  <si>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</si>
  <si>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</si>
  <si>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</si>
  <si>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</si>
  <si>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</si>
  <si>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</si>
  <si>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</si>
  <si>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</si>
  <si>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</si>
  <si>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</si>
  <si>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</si>
  <si>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</si>
  <si>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</si>
  <si>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</si>
  <si>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</si>
  <si>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</si>
  <si>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</si>
  <si>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</si>
  <si>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</si>
  <si>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</si>
  <si>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</si>
  <si>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</si>
  <si>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</si>
  <si>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</si>
  <si>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</si>
  <si>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</si>
  <si>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</si>
  <si>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</si>
  <si>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</si>
  <si>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</si>
  <si>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</si>
  <si>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</si>
  <si>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</si>
  <si>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</si>
  <si>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</si>
  <si>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</si>
  <si>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</si>
  <si>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</si>
  <si>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</si>
  <si>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</si>
  <si>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</si>
  <si>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</si>
  <si>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</si>
  <si>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</si>
  <si>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</si>
  <si>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</si>
  <si>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</si>
  <si>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</si>
  <si>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</si>
  <si>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</si>
  <si>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</si>
  <si>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</si>
  <si>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</si>
  <si>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</si>
  <si>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</si>
  <si>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</si>
  <si>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</si>
  <si>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</si>
  <si>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</si>
  <si>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</si>
  <si>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</si>
  <si>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</si>
  <si>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</si>
  <si>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</si>
  <si>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</si>
  <si>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</si>
  <si>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</si>
  <si>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</si>
  <si>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</si>
  <si>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</si>
  <si>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</si>
  <si>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</si>
  <si>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</si>
  <si>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</si>
  <si>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</si>
  <si>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</si>
  <si>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</si>
  <si>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</si>
  <si>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</si>
  <si>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</si>
  <si>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</si>
  <si>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</si>
  <si>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</si>
  <si>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</si>
  <si>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</si>
  <si>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</si>
  <si>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</si>
  <si>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</si>
  <si>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</si>
  <si>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</si>
  <si>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</si>
  <si>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</si>
  <si>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</si>
  <si>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</si>
  <si>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</si>
  <si>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</si>
  <si>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</si>
  <si>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</si>
  <si>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</si>
  <si>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</si>
  <si>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</si>
  <si>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</si>
  <si>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</si>
  <si>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</si>
  <si>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</si>
  <si>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</si>
  <si>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</si>
  <si>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</si>
  <si>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</si>
  <si>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</si>
  <si>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</si>
  <si>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</si>
  <si>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</si>
  <si>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</si>
  <si>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</si>
  <si>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</si>
  <si>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</si>
  <si>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</si>
  <si>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</si>
  <si>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</si>
  <si>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</si>
  <si>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</si>
  <si>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</si>
  <si>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</si>
  <si>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</si>
  <si>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</si>
  <si>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</si>
  <si>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</si>
  <si>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</si>
  <si>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</si>
  <si>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</si>
  <si>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</si>
  <si>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</si>
  <si>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</si>
  <si>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</si>
  <si>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</si>
  <si>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</si>
  <si>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</si>
  <si>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</si>
  <si>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</si>
  <si>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</si>
  <si>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</si>
  <si>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</si>
  <si>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</si>
  <si>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</si>
  <si>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</si>
  <si>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</si>
  <si>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</si>
  <si>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</si>
  <si>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</si>
  <si>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</si>
  <si>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</si>
  <si>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</si>
  <si>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</si>
  <si>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</si>
  <si>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</si>
  <si>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</si>
  <si>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</si>
  <si>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</si>
  <si>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</si>
  <si>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</si>
  <si>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</si>
  <si>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</si>
  <si>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</si>
  <si>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</si>
  <si>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</si>
  <si>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</si>
  <si>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</si>
  <si>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</si>
  <si>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</si>
  <si>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</si>
  <si>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</si>
  <si>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</si>
  <si>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</si>
  <si>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</si>
  <si>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</si>
  <si>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</si>
  <si>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</si>
  <si>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</si>
  <si>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</si>
  <si>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</si>
  <si>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</si>
  <si>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</si>
  <si>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</si>
  <si>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</si>
  <si>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</si>
  <si>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</si>
  <si>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</si>
  <si>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</si>
  <si>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</si>
  <si>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</si>
  <si>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</si>
  <si>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</si>
  <si>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</si>
  <si>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</si>
  <si>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</si>
  <si>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</si>
  <si>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</si>
  <si>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</si>
  <si>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</si>
  <si>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</si>
  <si>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</si>
  <si>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</si>
  <si>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</si>
  <si>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</si>
  <si>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</si>
  <si>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</si>
  <si>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</si>
  <si>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</si>
  <si>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</si>
  <si>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</si>
  <si>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</si>
  <si>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</si>
  <si>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</si>
  <si>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</si>
  <si>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</si>
  <si>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</si>
  <si>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</si>
  <si>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</si>
  <si>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</si>
  <si>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</si>
  <si>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</si>
  <si>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</si>
  <si>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</si>
  <si>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</si>
  <si>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</si>
  <si>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</si>
  <si>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</si>
  <si>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</si>
  <si>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</si>
  <si>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</si>
  <si>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</si>
  <si>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</si>
  <si>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</si>
  <si>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</si>
  <si>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</si>
  <si>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</si>
  <si>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</si>
  <si>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</si>
  <si>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</si>
  <si>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</si>
  <si>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</si>
  <si>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</si>
  <si>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</si>
  <si>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</si>
  <si>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</si>
  <si>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</si>
  <si>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</si>
  <si>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</si>
  <si>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</si>
  <si>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</si>
  <si>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</si>
  <si>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</si>
  <si>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</si>
  <si>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</si>
  <si>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</si>
  <si>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</si>
  <si>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</si>
  <si>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</si>
  <si>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</si>
  <si>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</si>
  <si>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</si>
  <si>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</si>
  <si>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</si>
  <si>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</si>
  <si>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</si>
  <si>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</si>
  <si>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</si>
  <si>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</si>
  <si>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</si>
  <si>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</si>
  <si>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</si>
  <si>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</si>
  <si>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</si>
  <si>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</si>
  <si>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</si>
  <si>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</si>
  <si>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</si>
  <si>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</si>
  <si>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</si>
  <si>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</si>
  <si>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</si>
  <si>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</si>
  <si>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</si>
  <si>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</si>
  <si>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</si>
  <si>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</si>
  <si>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</si>
  <si>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</si>
  <si>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</si>
  <si>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</si>
  <si>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</si>
  <si>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</si>
  <si>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</si>
  <si>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</si>
  <si>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</si>
  <si>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</si>
  <si>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</si>
  <si>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</si>
  <si>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</si>
  <si>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</si>
  <si>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</si>
  <si>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</si>
  <si>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</si>
  <si>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</si>
  <si>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</si>
  <si>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</si>
  <si>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</si>
  <si>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</si>
  <si>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</si>
  <si>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</si>
  <si>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</si>
  <si>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</si>
  <si>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</si>
  <si>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</si>
  <si>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</si>
  <si>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</si>
  <si>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</si>
  <si>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</si>
  <si>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</si>
  <si>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</si>
  <si>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</si>
  <si>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</si>
  <si>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</si>
  <si>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</si>
  <si>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</si>
  <si>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</si>
  <si>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</si>
  <si>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</si>
  <si>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</si>
  <si>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</si>
  <si>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</si>
  <si>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</si>
  <si>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</si>
  <si>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</si>
  <si>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</si>
  <si>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</si>
  <si>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</si>
  <si>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</si>
  <si>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</si>
  <si>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</si>
  <si>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</si>
  <si>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</si>
  <si>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</si>
  <si>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</si>
  <si>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</si>
  <si>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</si>
  <si>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</si>
  <si>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</si>
  <si>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</si>
  <si>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</si>
  <si>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</si>
  <si>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</si>
  <si>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</si>
  <si>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</si>
  <si>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</si>
  <si>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</si>
  <si>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</si>
  <si>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</si>
  <si>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</si>
  <si>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</si>
  <si>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</si>
  <si>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</si>
  <si>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</si>
  <si>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</si>
  <si>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</si>
  <si>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</si>
  <si>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</si>
  <si>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</si>
  <si>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</si>
  <si>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</si>
  <si>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</si>
  <si>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</si>
  <si>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</si>
  <si>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</si>
  <si>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</si>
  <si>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</si>
  <si>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</si>
  <si>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</si>
  <si>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</si>
  <si>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</si>
  <si>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</si>
  <si>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</si>
  <si>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</si>
  <si>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</si>
  <si>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</si>
  <si>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</si>
  <si>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</si>
  <si>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</si>
  <si>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</si>
  <si>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</si>
  <si>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</si>
  <si>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Fideicomiso de Obras por Cooperación</t>
  </si>
  <si>
    <t>CUENTA DE NATURALEZA DEUDORA , REPRESENTA LOS RECURSOS INVERTIDOS DIARIAMENTE POR LA FIDUCIARIA.</t>
  </si>
  <si>
    <t>Aportaciones Realizadas Por Los Vecinos En Cajas De La Tesorería Municipal</t>
  </si>
  <si>
    <t>Fondo revolvente</t>
  </si>
  <si>
    <t>Recurso de anticipos  por amortizar de contratos vigentes de obra</t>
  </si>
  <si>
    <t>Linea recta</t>
  </si>
  <si>
    <t>Calculo de depreciación conforme a la CONAC/ valor historico</t>
  </si>
  <si>
    <t>10% mob. y 33.30% Computo</t>
  </si>
  <si>
    <t>Pago en el siguiente mes</t>
  </si>
  <si>
    <t>Pago según avance de obra y fondeado con aport. de cooperadores</t>
  </si>
  <si>
    <t>Se paga de forma mensual al SAT a través de la fiduciaria y a la  la Camara de forma semestral</t>
  </si>
  <si>
    <t>Recurso depósitado por contratistas pend. de entregar estimación para registro; así como el  recurso a pagar al municipio por concepto de nóminas y partida 3981.</t>
  </si>
  <si>
    <t>Particulares</t>
  </si>
  <si>
    <t>Aportaciones para obras diversas</t>
  </si>
  <si>
    <t>Aportaciones de Obras No Iniciadas</t>
  </si>
  <si>
    <t>Recurso a devolver  a los cooperadores por obras canceladas y saldos a favor de obras terminadas</t>
  </si>
  <si>
    <t>Recurso obtenido principalmente de las aportaciones de los vecinos de obras en proceso, deductivas a contratistas y accesorios pagados por PAE</t>
  </si>
  <si>
    <t>Productos financieros generados por el recurso invertido en bancos.</t>
  </si>
  <si>
    <t>Pago de sueldo al personal de base</t>
  </si>
  <si>
    <t>Pago de fondo ahorro, premio de punt. Y asist. Despemsa,etc.</t>
  </si>
  <si>
    <t>Municipal</t>
  </si>
  <si>
    <t>17,839,975.04</t>
  </si>
  <si>
    <t>Anual</t>
  </si>
  <si>
    <t>Cuenta Pública</t>
  </si>
  <si>
    <t>Correspondiente 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</si>
</sst>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E17" sqref="E17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644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666</v>
      </c>
    </row>
    <row r="3" spans="1:4" x14ac:dyDescent="0.2">
      <c r="A3" s="151" t="s">
        <v>668</v>
      </c>
      <c r="B3" s="143"/>
      <c r="C3" s="152" t="s">
        <v>3</v>
      </c>
      <c r="D3" s="154" t="s">
        <v>667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7" t="s">
        <v>63</v>
      </c>
      <c r="B43" s="157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 xr:uid="{4E7B7069-DBBD-4A3C-AC4D-AB37F99A267E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1EC3CF5-E1EA-46F5-B69E-F5AC1AF65583}">
      <formula1>"Trimestral, Anual"</formula1>
    </dataValidation>
    <dataValidation type="list" allowBlank="1" showInputMessage="1" showErrorMessage="1" prompt="Escoger el corte de la información, ya se trimestral (1 al 4) o anual (4)." sqref="D3" xr:uid="{A36AA907-0C72-474D-ADDA-4CF9783636DA}">
      <formula1>"1, 2, 3, 4, Cuenta Pública"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zoomScale="150" zoomScaleNormal="150" workbookViewId="0">
      <selection activeCell="C12" sqref="C12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2" t="str">
        <f>ESF!A1</f>
        <v>Fideicomiso de Obras por Cooperación</v>
      </c>
      <c r="B1" s="163"/>
      <c r="C1" s="164"/>
    </row>
    <row r="2" spans="1:3" s="54" customFormat="1" ht="18" customHeight="1" x14ac:dyDescent="0.25">
      <c r="A2" s="165" t="s">
        <v>520</v>
      </c>
      <c r="B2" s="166"/>
      <c r="C2" s="167"/>
    </row>
    <row r="3" spans="1:3" s="54" customFormat="1" ht="18" customHeight="1" x14ac:dyDescent="0.25">
      <c r="A3" s="165" t="str">
        <f>ESF!A3</f>
        <v>Correspondiente del 01 de Enero al 31 de diciembre</v>
      </c>
      <c r="B3" s="166"/>
      <c r="C3" s="167"/>
    </row>
    <row r="4" spans="1:3" s="56" customFormat="1" x14ac:dyDescent="0.2">
      <c r="A4" s="168" t="s">
        <v>521</v>
      </c>
      <c r="B4" s="169"/>
      <c r="C4" s="170"/>
    </row>
    <row r="5" spans="1:3" x14ac:dyDescent="0.2">
      <c r="A5" s="71" t="s">
        <v>522</v>
      </c>
      <c r="B5" s="71"/>
      <c r="C5" s="72">
        <v>28926917.780000001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0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536</v>
      </c>
      <c r="B20" s="90"/>
      <c r="C20" s="72">
        <f>C5+C7-C15</f>
        <v>28926917.780000001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zoomScale="130" zoomScaleNormal="130" workbookViewId="0">
      <selection activeCell="G16" sqref="G16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1" t="str">
        <f>ESF!A1</f>
        <v>Fideicomiso de Obras por Cooperación</v>
      </c>
      <c r="B1" s="172"/>
      <c r="C1" s="173"/>
    </row>
    <row r="2" spans="1:3" s="57" customFormat="1" ht="18.95" customHeight="1" x14ac:dyDescent="0.25">
      <c r="A2" s="174" t="s">
        <v>537</v>
      </c>
      <c r="B2" s="175"/>
      <c r="C2" s="176"/>
    </row>
    <row r="3" spans="1:3" s="57" customFormat="1" ht="18.95" customHeight="1" x14ac:dyDescent="0.25">
      <c r="A3" s="174" t="str">
        <f>ESF!A3</f>
        <v>Correspondiente del 01 de Enero al 31 de diciembre</v>
      </c>
      <c r="B3" s="175"/>
      <c r="C3" s="176"/>
    </row>
    <row r="4" spans="1:3" x14ac:dyDescent="0.2">
      <c r="A4" s="168" t="s">
        <v>521</v>
      </c>
      <c r="B4" s="169"/>
      <c r="C4" s="170"/>
    </row>
    <row r="5" spans="1:3" x14ac:dyDescent="0.2">
      <c r="A5" s="101" t="s">
        <v>538</v>
      </c>
      <c r="B5" s="71"/>
      <c r="C5" s="94" t="s">
        <v>665</v>
      </c>
    </row>
    <row r="6" spans="1:3" x14ac:dyDescent="0.2">
      <c r="A6" s="95"/>
      <c r="B6" s="74"/>
      <c r="C6" s="96"/>
    </row>
    <row r="7" spans="1:3" x14ac:dyDescent="0.2">
      <c r="A7" s="84" t="s">
        <v>539</v>
      </c>
      <c r="B7" s="97"/>
      <c r="C7" s="76">
        <f>SUM(C8:C22)</f>
        <v>734106.03999999992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f>63176.56+431148.88+15703</f>
        <v>510028.44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23301.64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540</v>
      </c>
      <c r="B17" s="93" t="s">
        <v>541</v>
      </c>
      <c r="C17" s="104">
        <v>0</v>
      </c>
    </row>
    <row r="18" spans="1:3" x14ac:dyDescent="0.2">
      <c r="A18" s="111" t="s">
        <v>542</v>
      </c>
      <c r="B18" s="93" t="s">
        <v>140</v>
      </c>
      <c r="C18" s="104">
        <v>200775.96</v>
      </c>
    </row>
    <row r="19" spans="1:3" x14ac:dyDescent="0.2">
      <c r="A19" s="111" t="s">
        <v>543</v>
      </c>
      <c r="B19" s="93" t="s">
        <v>544</v>
      </c>
      <c r="C19" s="104">
        <v>0</v>
      </c>
    </row>
    <row r="20" spans="1:3" x14ac:dyDescent="0.2">
      <c r="A20" s="111" t="s">
        <v>545</v>
      </c>
      <c r="B20" s="93" t="s">
        <v>546</v>
      </c>
      <c r="C20" s="104">
        <v>0</v>
      </c>
    </row>
    <row r="21" spans="1:3" x14ac:dyDescent="0.2">
      <c r="A21" s="111" t="s">
        <v>547</v>
      </c>
      <c r="B21" s="93" t="s">
        <v>548</v>
      </c>
      <c r="C21" s="104">
        <v>0</v>
      </c>
    </row>
    <row r="22" spans="1:3" x14ac:dyDescent="0.2">
      <c r="A22" s="111" t="s">
        <v>549</v>
      </c>
      <c r="B22" s="93" t="s">
        <v>550</v>
      </c>
      <c r="C22" s="104">
        <v>0</v>
      </c>
    </row>
    <row r="23" spans="1:3" x14ac:dyDescent="0.2">
      <c r="A23" s="111" t="s">
        <v>551</v>
      </c>
      <c r="B23" s="93" t="s">
        <v>552</v>
      </c>
      <c r="C23" s="104">
        <v>0</v>
      </c>
    </row>
    <row r="24" spans="1:3" x14ac:dyDescent="0.2">
      <c r="A24" s="111" t="s">
        <v>553</v>
      </c>
      <c r="B24" s="93" t="s">
        <v>554</v>
      </c>
      <c r="C24" s="104">
        <v>0</v>
      </c>
    </row>
    <row r="25" spans="1:3" x14ac:dyDescent="0.2">
      <c r="A25" s="111" t="s">
        <v>555</v>
      </c>
      <c r="B25" s="93" t="s">
        <v>556</v>
      </c>
      <c r="C25" s="104">
        <v>0</v>
      </c>
    </row>
    <row r="26" spans="1:3" x14ac:dyDescent="0.2">
      <c r="A26" s="111" t="s">
        <v>557</v>
      </c>
      <c r="B26" s="93" t="s">
        <v>558</v>
      </c>
      <c r="C26" s="104">
        <v>0</v>
      </c>
    </row>
    <row r="27" spans="1:3" x14ac:dyDescent="0.2">
      <c r="A27" s="111" t="s">
        <v>559</v>
      </c>
      <c r="B27" s="93" t="s">
        <v>560</v>
      </c>
      <c r="C27" s="104">
        <v>0</v>
      </c>
    </row>
    <row r="28" spans="1:3" x14ac:dyDescent="0.2">
      <c r="A28" s="111" t="s">
        <v>561</v>
      </c>
      <c r="B28" s="103" t="s">
        <v>562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563</v>
      </c>
      <c r="B30" s="108"/>
      <c r="C30" s="109">
        <f>+C31</f>
        <v>286617.67</v>
      </c>
    </row>
    <row r="31" spans="1:3" x14ac:dyDescent="0.2">
      <c r="A31" s="111" t="s">
        <v>564</v>
      </c>
      <c r="B31" s="93" t="s">
        <v>413</v>
      </c>
      <c r="C31" s="104">
        <v>286617.67</v>
      </c>
    </row>
    <row r="32" spans="1:3" x14ac:dyDescent="0.2">
      <c r="A32" s="111" t="s">
        <v>565</v>
      </c>
      <c r="B32" s="93" t="s">
        <v>422</v>
      </c>
      <c r="C32" s="104">
        <v>0</v>
      </c>
    </row>
    <row r="33" spans="1:3" x14ac:dyDescent="0.2">
      <c r="A33" s="111" t="s">
        <v>566</v>
      </c>
      <c r="B33" s="93" t="s">
        <v>425</v>
      </c>
      <c r="C33" s="104">
        <v>0</v>
      </c>
    </row>
    <row r="34" spans="1:3" x14ac:dyDescent="0.2">
      <c r="A34" s="111" t="s">
        <v>567</v>
      </c>
      <c r="B34" s="93" t="s">
        <v>431</v>
      </c>
      <c r="C34" s="104">
        <v>0</v>
      </c>
    </row>
    <row r="35" spans="1:3" x14ac:dyDescent="0.2">
      <c r="A35" s="111" t="s">
        <v>568</v>
      </c>
      <c r="B35" s="103" t="s">
        <v>569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570</v>
      </c>
      <c r="B37" s="71"/>
      <c r="C37" s="72">
        <f>C5-C7+C30</f>
        <v>17392486.670000002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workbookViewId="0">
      <selection activeCell="B33" sqref="B33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1" t="str">
        <f>'Notas a los Edos Financieros'!A1</f>
        <v>Fideicomiso de Obras por Cooperación</v>
      </c>
      <c r="B1" s="177"/>
      <c r="C1" s="177"/>
      <c r="D1" s="177"/>
      <c r="E1" s="177"/>
      <c r="F1" s="177"/>
      <c r="G1" s="45" t="s">
        <v>0</v>
      </c>
      <c r="H1" s="46">
        <f>'Notas a los Edos Financieros'!D1</f>
        <v>2023</v>
      </c>
    </row>
    <row r="2" spans="1:10" ht="18.95" customHeight="1" x14ac:dyDescent="0.2">
      <c r="A2" s="161" t="s">
        <v>571</v>
      </c>
      <c r="B2" s="177"/>
      <c r="C2" s="177"/>
      <c r="D2" s="177"/>
      <c r="E2" s="177"/>
      <c r="F2" s="177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1" t="str">
        <f>'Notas a los Edos Financieros'!A3</f>
        <v>Correspondiente del 01 de Enero al 31 de diciembre</v>
      </c>
      <c r="B3" s="177"/>
      <c r="C3" s="177"/>
      <c r="D3" s="177"/>
      <c r="E3" s="177"/>
      <c r="F3" s="177"/>
      <c r="G3" s="45" t="s">
        <v>3</v>
      </c>
      <c r="H3" s="46" t="str">
        <f>'Notas a los Edos Financieros'!D3</f>
        <v>Cuenta Pública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572</v>
      </c>
      <c r="C7" s="125" t="s">
        <v>573</v>
      </c>
      <c r="D7" s="125" t="s">
        <v>574</v>
      </c>
      <c r="E7" s="125" t="s">
        <v>575</v>
      </c>
      <c r="F7" s="125" t="s">
        <v>576</v>
      </c>
      <c r="G7" s="125" t="s">
        <v>577</v>
      </c>
      <c r="H7" s="125" t="s">
        <v>578</v>
      </c>
      <c r="I7" s="125" t="s">
        <v>579</v>
      </c>
      <c r="J7" s="125" t="s">
        <v>580</v>
      </c>
    </row>
    <row r="8" spans="1:10" s="59" customFormat="1" x14ac:dyDescent="0.2">
      <c r="A8" s="58">
        <v>7000</v>
      </c>
      <c r="B8" s="59" t="s">
        <v>581</v>
      </c>
    </row>
    <row r="9" spans="1:10" x14ac:dyDescent="0.2">
      <c r="A9" s="47">
        <v>7110</v>
      </c>
      <c r="B9" s="47" t="s">
        <v>577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582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583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584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585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586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587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588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589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590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591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592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593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594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595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596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597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598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599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600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601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602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603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604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605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606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607</v>
      </c>
    </row>
    <row r="36" spans="1:6" x14ac:dyDescent="0.2">
      <c r="A36" s="47">
        <v>8110</v>
      </c>
      <c r="B36" s="47" t="s">
        <v>608</v>
      </c>
      <c r="C36" s="52">
        <v>0</v>
      </c>
      <c r="D36" s="52">
        <v>17832067</v>
      </c>
      <c r="E36" s="52">
        <v>0</v>
      </c>
      <c r="F36" s="52">
        <v>17832067</v>
      </c>
    </row>
    <row r="37" spans="1:6" x14ac:dyDescent="0.2">
      <c r="A37" s="47">
        <v>8120</v>
      </c>
      <c r="B37" s="47" t="s">
        <v>609</v>
      </c>
      <c r="C37" s="52">
        <v>0</v>
      </c>
      <c r="D37" s="52">
        <v>29026917.780000001</v>
      </c>
      <c r="E37" s="52">
        <v>20426154.100000001</v>
      </c>
      <c r="F37" s="52">
        <v>8600763.6799999997</v>
      </c>
    </row>
    <row r="38" spans="1:6" x14ac:dyDescent="0.2">
      <c r="A38" s="47">
        <v>8130</v>
      </c>
      <c r="B38" s="47" t="s">
        <v>610</v>
      </c>
      <c r="C38" s="52">
        <v>0</v>
      </c>
      <c r="D38" s="52">
        <v>2594087.1</v>
      </c>
      <c r="E38" s="52">
        <v>100000</v>
      </c>
      <c r="F38" s="52">
        <v>2494087.1</v>
      </c>
    </row>
    <row r="39" spans="1:6" x14ac:dyDescent="0.2">
      <c r="A39" s="47">
        <v>8140</v>
      </c>
      <c r="B39" s="47" t="s">
        <v>611</v>
      </c>
      <c r="C39" s="52">
        <v>0</v>
      </c>
      <c r="D39" s="52">
        <v>21308259.289999999</v>
      </c>
      <c r="E39" s="52">
        <v>21308259.289999999</v>
      </c>
      <c r="F39" s="52">
        <v>0</v>
      </c>
    </row>
    <row r="40" spans="1:6" x14ac:dyDescent="0.2">
      <c r="A40" s="47">
        <v>8150</v>
      </c>
      <c r="B40" s="47" t="s">
        <v>612</v>
      </c>
      <c r="C40" s="52">
        <v>0</v>
      </c>
      <c r="D40" s="52">
        <v>0</v>
      </c>
      <c r="E40" s="52">
        <v>28926917.780000001</v>
      </c>
      <c r="F40" s="52">
        <v>-28926917.780000001</v>
      </c>
    </row>
    <row r="41" spans="1:6" x14ac:dyDescent="0.2">
      <c r="A41" s="47">
        <v>8210</v>
      </c>
      <c r="B41" s="47" t="s">
        <v>613</v>
      </c>
      <c r="C41" s="52">
        <v>0</v>
      </c>
      <c r="D41" s="52">
        <v>0</v>
      </c>
      <c r="E41" s="52">
        <v>17832067</v>
      </c>
      <c r="F41" s="52">
        <v>17832067</v>
      </c>
    </row>
    <row r="42" spans="1:6" x14ac:dyDescent="0.2">
      <c r="A42" s="47">
        <v>8220</v>
      </c>
      <c r="B42" s="47" t="s">
        <v>614</v>
      </c>
      <c r="C42" s="52">
        <v>0</v>
      </c>
      <c r="D42" s="52">
        <v>51207371.299999997</v>
      </c>
      <c r="E42" s="52">
        <v>48721192.240000002</v>
      </c>
      <c r="F42" s="52">
        <v>2486179.06</v>
      </c>
    </row>
    <row r="43" spans="1:6" x14ac:dyDescent="0.2">
      <c r="A43" s="47">
        <v>8230</v>
      </c>
      <c r="B43" s="47" t="s">
        <v>615</v>
      </c>
      <c r="C43" s="52">
        <v>0</v>
      </c>
      <c r="D43" s="52">
        <v>30881217.199999999</v>
      </c>
      <c r="E43" s="52">
        <v>33375304.300000001</v>
      </c>
      <c r="F43" s="52">
        <v>-2494087.1</v>
      </c>
    </row>
    <row r="44" spans="1:6" x14ac:dyDescent="0.2">
      <c r="A44" s="47">
        <v>8240</v>
      </c>
      <c r="B44" s="47" t="s">
        <v>616</v>
      </c>
      <c r="C44" s="52">
        <v>0</v>
      </c>
      <c r="D44" s="52">
        <v>17839975.039999999</v>
      </c>
      <c r="E44" s="52">
        <v>17839975.039999999</v>
      </c>
      <c r="F44" s="52">
        <v>0</v>
      </c>
    </row>
    <row r="45" spans="1:6" x14ac:dyDescent="0.2">
      <c r="A45" s="47">
        <v>8250</v>
      </c>
      <c r="B45" s="47" t="s">
        <v>617</v>
      </c>
      <c r="C45" s="52">
        <v>0</v>
      </c>
      <c r="D45" s="52">
        <v>17839975.039999999</v>
      </c>
      <c r="E45" s="52">
        <v>16399873.390000001</v>
      </c>
      <c r="F45" s="52">
        <v>1440101.65</v>
      </c>
    </row>
    <row r="46" spans="1:6" x14ac:dyDescent="0.2">
      <c r="A46" s="47">
        <v>8260</v>
      </c>
      <c r="B46" s="47" t="s">
        <v>618</v>
      </c>
      <c r="C46" s="52">
        <v>0</v>
      </c>
      <c r="D46" s="52">
        <v>16399873.390000001</v>
      </c>
      <c r="E46" s="52">
        <v>16399873.390000001</v>
      </c>
      <c r="F46" s="52">
        <v>0</v>
      </c>
    </row>
    <row r="47" spans="1:6" x14ac:dyDescent="0.2">
      <c r="A47" s="47">
        <v>8270</v>
      </c>
      <c r="B47" s="47" t="s">
        <v>619</v>
      </c>
      <c r="C47" s="52">
        <v>0</v>
      </c>
      <c r="D47" s="52">
        <v>16399873.390000001</v>
      </c>
      <c r="E47" s="52">
        <v>0</v>
      </c>
      <c r="F47" s="52">
        <v>16399873.390000001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620</v>
      </c>
    </row>
    <row r="3" spans="1:8" x14ac:dyDescent="0.2">
      <c r="A3" s="1"/>
    </row>
    <row r="4" spans="1:8" s="6" customFormat="1" x14ac:dyDescent="0.2">
      <c r="A4" s="5" t="s">
        <v>621</v>
      </c>
    </row>
    <row r="5" spans="1:8" s="6" customFormat="1" ht="39.950000000000003" customHeight="1" x14ac:dyDescent="0.2">
      <c r="A5" s="178" t="s">
        <v>622</v>
      </c>
      <c r="B5" s="178"/>
      <c r="C5" s="178"/>
      <c r="D5" s="178"/>
      <c r="E5" s="17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623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581</v>
      </c>
      <c r="B9" s="8"/>
      <c r="C9" s="8"/>
      <c r="D9" s="8"/>
    </row>
    <row r="10" spans="1:8" s="6" customFormat="1" ht="26.1" customHeight="1" x14ac:dyDescent="0.2">
      <c r="A10" s="117" t="s">
        <v>624</v>
      </c>
      <c r="B10" s="179" t="s">
        <v>625</v>
      </c>
      <c r="C10" s="179"/>
      <c r="D10" s="179"/>
      <c r="E10" s="179"/>
    </row>
    <row r="11" spans="1:8" s="6" customFormat="1" ht="12.95" customHeight="1" x14ac:dyDescent="0.2">
      <c r="A11" s="118" t="s">
        <v>626</v>
      </c>
      <c r="B11" s="9" t="s">
        <v>627</v>
      </c>
      <c r="C11" s="9"/>
      <c r="D11" s="9"/>
      <c r="E11" s="9"/>
    </row>
    <row r="12" spans="1:8" s="6" customFormat="1" ht="26.1" customHeight="1" x14ac:dyDescent="0.2">
      <c r="A12" s="118" t="s">
        <v>628</v>
      </c>
      <c r="B12" s="179" t="s">
        <v>629</v>
      </c>
      <c r="C12" s="179"/>
      <c r="D12" s="179"/>
      <c r="E12" s="179"/>
    </row>
    <row r="13" spans="1:8" s="6" customFormat="1" ht="26.1" customHeight="1" x14ac:dyDescent="0.2">
      <c r="A13" s="118" t="s">
        <v>630</v>
      </c>
      <c r="B13" s="179" t="s">
        <v>631</v>
      </c>
      <c r="C13" s="179"/>
      <c r="D13" s="179"/>
      <c r="E13" s="17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632</v>
      </c>
      <c r="B15" s="9" t="s">
        <v>633</v>
      </c>
    </row>
    <row r="16" spans="1:8" s="6" customFormat="1" ht="12.95" customHeight="1" x14ac:dyDescent="0.2">
      <c r="A16" s="118" t="s">
        <v>634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607</v>
      </c>
    </row>
    <row r="19" spans="1:4" s="6" customFormat="1" ht="12.95" customHeight="1" x14ac:dyDescent="0.2">
      <c r="A19" s="119" t="s">
        <v>635</v>
      </c>
    </row>
    <row r="20" spans="1:4" s="6" customFormat="1" ht="12.95" customHeight="1" x14ac:dyDescent="0.2">
      <c r="A20" s="119" t="s">
        <v>636</v>
      </c>
    </row>
    <row r="21" spans="1:4" s="6" customFormat="1" x14ac:dyDescent="0.2">
      <c r="A21" s="8"/>
    </row>
    <row r="22" spans="1:4" s="6" customFormat="1" x14ac:dyDescent="0.2">
      <c r="A22" s="8" t="s">
        <v>637</v>
      </c>
      <c r="B22" s="8"/>
      <c r="C22" s="8"/>
      <c r="D22" s="8"/>
    </row>
    <row r="23" spans="1:4" s="6" customFormat="1" x14ac:dyDescent="0.2">
      <c r="A23" s="8" t="s">
        <v>638</v>
      </c>
      <c r="B23" s="8"/>
      <c r="C23" s="8"/>
      <c r="D23" s="8"/>
    </row>
    <row r="24" spans="1:4" s="6" customFormat="1" x14ac:dyDescent="0.2">
      <c r="A24" s="8" t="s">
        <v>639</v>
      </c>
      <c r="B24" s="8"/>
      <c r="C24" s="8"/>
      <c r="D24" s="8"/>
    </row>
    <row r="25" spans="1:4" s="6" customFormat="1" x14ac:dyDescent="0.2">
      <c r="A25" s="8" t="s">
        <v>640</v>
      </c>
      <c r="B25" s="8"/>
      <c r="C25" s="8"/>
      <c r="D25" s="8"/>
    </row>
    <row r="26" spans="1:4" s="6" customFormat="1" x14ac:dyDescent="0.2">
      <c r="A26" s="8" t="s">
        <v>641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642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643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9" sqref="K9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8" t="str">
        <f>'Notas a los Edos Financieros'!A1</f>
        <v>Fideicomiso de Obras por Cooperación</v>
      </c>
      <c r="B1" s="159"/>
      <c r="C1" s="159"/>
      <c r="D1" s="159"/>
      <c r="E1" s="159"/>
      <c r="F1" s="159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8" t="s">
        <v>64</v>
      </c>
      <c r="B2" s="159"/>
      <c r="C2" s="159"/>
      <c r="D2" s="159"/>
      <c r="E2" s="159"/>
      <c r="F2" s="159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58" t="str">
        <f>'Notas a los Edos Financieros'!A3</f>
        <v>Correspondiente del 01 de Enero al 31 de diciembre</v>
      </c>
      <c r="B3" s="159"/>
      <c r="C3" s="159"/>
      <c r="D3" s="159"/>
      <c r="E3" s="159"/>
      <c r="F3" s="159"/>
      <c r="G3" s="34" t="s">
        <v>3</v>
      </c>
      <c r="H3" s="43" t="str">
        <f>'Notas a los Edos Financieros'!D3</f>
        <v>Cuenta Pública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183953657.74000001</v>
      </c>
      <c r="D8" s="38" t="s">
        <v>645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4497086.0999999996</v>
      </c>
      <c r="D20" s="42">
        <v>4497086.0999999996</v>
      </c>
      <c r="E20" s="42">
        <v>0</v>
      </c>
      <c r="F20" s="42">
        <v>0</v>
      </c>
      <c r="G20" s="42">
        <v>0</v>
      </c>
      <c r="H20" s="38" t="s">
        <v>646</v>
      </c>
    </row>
    <row r="21" spans="1:8" x14ac:dyDescent="0.2">
      <c r="A21" s="40">
        <v>1125</v>
      </c>
      <c r="B21" s="38" t="s">
        <v>86</v>
      </c>
      <c r="C21" s="42">
        <v>2500</v>
      </c>
      <c r="D21" s="42">
        <v>2500</v>
      </c>
      <c r="E21" s="42">
        <v>0</v>
      </c>
      <c r="F21" s="42">
        <v>0</v>
      </c>
      <c r="G21" s="42">
        <v>0</v>
      </c>
      <c r="H21" s="38" t="s">
        <v>647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1638049.27</v>
      </c>
      <c r="D27" s="42">
        <v>0</v>
      </c>
      <c r="E27" s="42">
        <v>948580.75</v>
      </c>
      <c r="F27" s="42">
        <v>689468.52</v>
      </c>
      <c r="G27" s="42">
        <v>0</v>
      </c>
      <c r="H27" s="38" t="s">
        <v>648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5275402.1399999997</v>
      </c>
      <c r="D62" s="42">
        <v>190471.49</v>
      </c>
      <c r="E62" s="42">
        <v>4469333.7</v>
      </c>
      <c r="F62" s="38" t="s">
        <v>649</v>
      </c>
      <c r="H62" s="38" t="s">
        <v>650</v>
      </c>
    </row>
    <row r="63" spans="1:8" x14ac:dyDescent="0.2">
      <c r="A63" s="40">
        <v>1241</v>
      </c>
      <c r="B63" s="38" t="s">
        <v>129</v>
      </c>
      <c r="C63" s="42">
        <v>2154023.39</v>
      </c>
      <c r="D63" s="42">
        <v>64409.89</v>
      </c>
      <c r="E63" s="42">
        <v>1558547.48</v>
      </c>
      <c r="F63" s="38" t="s">
        <v>649</v>
      </c>
      <c r="G63" s="38" t="s">
        <v>651</v>
      </c>
      <c r="H63" s="38" t="s">
        <v>650</v>
      </c>
    </row>
    <row r="64" spans="1:8" x14ac:dyDescent="0.2">
      <c r="A64" s="40">
        <v>1242</v>
      </c>
      <c r="B64" s="38" t="s">
        <v>130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2815752.81</v>
      </c>
      <c r="D66" s="42">
        <v>100352.7</v>
      </c>
      <c r="E66" s="42">
        <v>2696504.81</v>
      </c>
      <c r="F66" s="38" t="s">
        <v>649</v>
      </c>
      <c r="G66" s="38">
        <v>0.1</v>
      </c>
      <c r="H66" s="38" t="s">
        <v>650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305625.94</v>
      </c>
      <c r="D68" s="42">
        <v>25708.899999999994</v>
      </c>
      <c r="E68" s="42">
        <v>214281.41</v>
      </c>
      <c r="F68" s="38" t="s">
        <v>649</v>
      </c>
      <c r="G68" s="38">
        <v>0.1</v>
      </c>
      <c r="H68" s="38" t="s">
        <v>650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520667.31</v>
      </c>
      <c r="D74" s="42">
        <v>0</v>
      </c>
      <c r="E74" s="42">
        <v>325411.43</v>
      </c>
      <c r="F74" s="38" t="s">
        <v>649</v>
      </c>
      <c r="H74" s="38" t="s">
        <v>650</v>
      </c>
    </row>
    <row r="75" spans="1:8" x14ac:dyDescent="0.2">
      <c r="A75" s="40">
        <v>1251</v>
      </c>
      <c r="B75" s="38" t="s">
        <v>141</v>
      </c>
      <c r="C75" s="42">
        <v>31056.9</v>
      </c>
      <c r="D75" s="42">
        <v>0</v>
      </c>
      <c r="E75" s="42">
        <v>36627.980000000003</v>
      </c>
      <c r="F75" s="38" t="s">
        <v>649</v>
      </c>
      <c r="G75" s="38">
        <v>0.3</v>
      </c>
      <c r="H75" s="38" t="s">
        <v>650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489610.41</v>
      </c>
      <c r="D78" s="42">
        <v>0</v>
      </c>
      <c r="E78" s="42">
        <v>288783.45</v>
      </c>
      <c r="F78" s="38" t="s">
        <v>649</v>
      </c>
      <c r="G78" s="38">
        <v>0.1</v>
      </c>
      <c r="H78" s="38" t="s">
        <v>650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60453552.869999997</v>
      </c>
      <c r="D103" s="42">
        <f>SUM(D104:D113)</f>
        <v>1440102.45</v>
      </c>
      <c r="E103" s="42">
        <f t="shared" ref="E103:G103" si="0">SUM(E104:E113)</f>
        <v>445281.61</v>
      </c>
      <c r="F103" s="42">
        <f t="shared" si="0"/>
        <v>58568168.810000002</v>
      </c>
      <c r="G103" s="42">
        <f t="shared" si="0"/>
        <v>0</v>
      </c>
    </row>
    <row r="104" spans="1:8" x14ac:dyDescent="0.2">
      <c r="A104" s="40">
        <v>2111</v>
      </c>
      <c r="B104" s="38" t="s">
        <v>167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295153.76</v>
      </c>
      <c r="D105" s="42">
        <v>295153.76</v>
      </c>
      <c r="E105" s="42">
        <v>0</v>
      </c>
      <c r="F105" s="42">
        <v>0</v>
      </c>
      <c r="G105" s="42">
        <v>0</v>
      </c>
      <c r="H105" s="38" t="s">
        <v>652</v>
      </c>
    </row>
    <row r="106" spans="1:8" x14ac:dyDescent="0.2">
      <c r="A106" s="40">
        <v>2113</v>
      </c>
      <c r="B106" s="38" t="s">
        <v>169</v>
      </c>
      <c r="C106" s="42">
        <v>11842297.85</v>
      </c>
      <c r="D106" s="42">
        <v>0</v>
      </c>
      <c r="E106" s="42">
        <v>0</v>
      </c>
      <c r="F106" s="42">
        <v>11842297.85</v>
      </c>
      <c r="G106" s="42">
        <v>0</v>
      </c>
      <c r="H106" s="38" t="s">
        <v>653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445281.61</v>
      </c>
      <c r="D110" s="42">
        <v>0</v>
      </c>
      <c r="E110" s="42">
        <v>445281.61</v>
      </c>
      <c r="F110" s="42">
        <v>0</v>
      </c>
      <c r="G110" s="42">
        <v>0</v>
      </c>
      <c r="H110" s="38" t="s">
        <v>654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47870819.649999999</v>
      </c>
      <c r="D112" s="42">
        <v>1144948.69</v>
      </c>
      <c r="E112" s="42">
        <v>0</v>
      </c>
      <c r="F112" s="42">
        <f>+C112-D112</f>
        <v>46725870.960000001</v>
      </c>
      <c r="G112" s="42">
        <v>0</v>
      </c>
      <c r="H112" s="38" t="s">
        <v>655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87836187.049999997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73629.899999999994</v>
      </c>
      <c r="D129" s="38" t="s">
        <v>656</v>
      </c>
      <c r="E129" s="38" t="s">
        <v>657</v>
      </c>
    </row>
    <row r="130" spans="1:8" x14ac:dyDescent="0.2">
      <c r="A130" s="40">
        <v>2253</v>
      </c>
      <c r="B130" s="38" t="s">
        <v>192</v>
      </c>
      <c r="C130" s="42">
        <v>82830219.060000002</v>
      </c>
      <c r="D130" s="38" t="s">
        <v>656</v>
      </c>
      <c r="E130" s="38" t="s">
        <v>658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4932338.09</v>
      </c>
      <c r="D132" s="38" t="s">
        <v>656</v>
      </c>
      <c r="E132" s="38" t="s">
        <v>659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98" sqref="A98:XFD9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0" t="str">
        <f>ESF!A1</f>
        <v>Fideicomiso de Obras por Cooperación</v>
      </c>
      <c r="B1" s="160"/>
      <c r="C1" s="160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0" t="s">
        <v>250</v>
      </c>
      <c r="B2" s="160"/>
      <c r="C2" s="160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0" t="str">
        <f>ESF!A3</f>
        <v>Correspondiente del 01 de Enero al 31 de diciembre</v>
      </c>
      <c r="B3" s="160"/>
      <c r="C3" s="160"/>
      <c r="D3" s="34" t="s">
        <v>3</v>
      </c>
      <c r="E3" s="43" t="str">
        <f>'Notas a los Edos Financieros'!D3</f>
        <v>Cuenta Pública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11458781.550000001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14601129.199999999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14601129.199999999</v>
      </c>
      <c r="D49" s="66" t="s">
        <v>660</v>
      </c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14325788.58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14325788.58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14325788.58</v>
      </c>
      <c r="D76" s="66" t="s">
        <v>661</v>
      </c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17392486.649999999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69">
        <v>17098919.039999999</v>
      </c>
      <c r="D99" s="70"/>
      <c r="E99" s="66"/>
    </row>
    <row r="100" spans="1:5" x14ac:dyDescent="0.2">
      <c r="A100" s="68">
        <v>5110</v>
      </c>
      <c r="B100" s="66" t="s">
        <v>333</v>
      </c>
      <c r="C100" s="69">
        <v>14444130.800000001</v>
      </c>
      <c r="D100" s="70"/>
      <c r="E100" s="66"/>
    </row>
    <row r="101" spans="1:5" x14ac:dyDescent="0.2">
      <c r="A101" s="68">
        <v>5111</v>
      </c>
      <c r="B101" s="66" t="s">
        <v>334</v>
      </c>
      <c r="C101" s="69">
        <v>6958741</v>
      </c>
      <c r="D101" s="70">
        <f>+C101/C98</f>
        <v>0.40010040772404448</v>
      </c>
      <c r="E101" s="66" t="s">
        <v>662</v>
      </c>
    </row>
    <row r="102" spans="1:5" x14ac:dyDescent="0.2">
      <c r="A102" s="68">
        <v>5112</v>
      </c>
      <c r="B102" s="66" t="s">
        <v>335</v>
      </c>
      <c r="C102" s="69">
        <v>0</v>
      </c>
      <c r="D102" s="70">
        <v>0</v>
      </c>
      <c r="E102" s="66"/>
    </row>
    <row r="103" spans="1:5" x14ac:dyDescent="0.2">
      <c r="A103" s="68">
        <v>5113</v>
      </c>
      <c r="B103" s="66" t="s">
        <v>336</v>
      </c>
      <c r="C103" s="69">
        <v>1256407.75</v>
      </c>
      <c r="D103" s="70">
        <f>+C103/$C$98</f>
        <v>7.2238534677846092E-2</v>
      </c>
      <c r="E103" s="66"/>
    </row>
    <row r="104" spans="1:5" x14ac:dyDescent="0.2">
      <c r="A104" s="68">
        <v>5114</v>
      </c>
      <c r="B104" s="66" t="s">
        <v>337</v>
      </c>
      <c r="C104" s="69">
        <v>2423945.33</v>
      </c>
      <c r="D104" s="70">
        <f t="shared" ref="D104:D167" si="0">+C104/$C$98</f>
        <v>0.13936738194937756</v>
      </c>
      <c r="E104" s="66"/>
    </row>
    <row r="105" spans="1:5" x14ac:dyDescent="0.2">
      <c r="A105" s="68">
        <v>5115</v>
      </c>
      <c r="B105" s="66" t="s">
        <v>338</v>
      </c>
      <c r="C105" s="69">
        <v>3805036.72</v>
      </c>
      <c r="D105" s="70">
        <f t="shared" si="0"/>
        <v>0.21877473857368179</v>
      </c>
      <c r="E105" s="66" t="s">
        <v>663</v>
      </c>
    </row>
    <row r="106" spans="1:5" x14ac:dyDescent="0.2">
      <c r="A106" s="68">
        <v>5116</v>
      </c>
      <c r="B106" s="66" t="s">
        <v>339</v>
      </c>
      <c r="C106" s="69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v>782486.11</v>
      </c>
      <c r="D107" s="70">
        <f t="shared" si="0"/>
        <v>4.4989892805236111E-2</v>
      </c>
      <c r="E107" s="66"/>
    </row>
    <row r="108" spans="1:5" x14ac:dyDescent="0.2">
      <c r="A108" s="68">
        <v>5121</v>
      </c>
      <c r="B108" s="66" t="s">
        <v>341</v>
      </c>
      <c r="C108" s="69">
        <v>163883.54999999999</v>
      </c>
      <c r="D108" s="70">
        <f t="shared" si="0"/>
        <v>9.4226635499530479E-3</v>
      </c>
      <c r="E108" s="66"/>
    </row>
    <row r="109" spans="1:5" x14ac:dyDescent="0.2">
      <c r="A109" s="68">
        <v>5122</v>
      </c>
      <c r="B109" s="66" t="s">
        <v>342</v>
      </c>
      <c r="C109" s="69">
        <v>0</v>
      </c>
      <c r="D109" s="70">
        <f t="shared" si="0"/>
        <v>0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69">
        <v>3890.34</v>
      </c>
      <c r="D111" s="70">
        <f t="shared" si="0"/>
        <v>2.2367934374697366E-4</v>
      </c>
      <c r="E111" s="66"/>
    </row>
    <row r="112" spans="1:5" x14ac:dyDescent="0.2">
      <c r="A112" s="68">
        <v>5125</v>
      </c>
      <c r="B112" s="66" t="s">
        <v>345</v>
      </c>
      <c r="C112" s="69">
        <v>883.98</v>
      </c>
      <c r="D112" s="70">
        <f t="shared" si="0"/>
        <v>5.0825394768953301E-5</v>
      </c>
      <c r="E112" s="66"/>
    </row>
    <row r="113" spans="1:5" x14ac:dyDescent="0.2">
      <c r="A113" s="68">
        <v>5126</v>
      </c>
      <c r="B113" s="66" t="s">
        <v>346</v>
      </c>
      <c r="C113" s="69">
        <v>352214.22</v>
      </c>
      <c r="D113" s="70">
        <f t="shared" si="0"/>
        <v>2.0250940942938715E-2</v>
      </c>
      <c r="E113" s="66"/>
    </row>
    <row r="114" spans="1:5" x14ac:dyDescent="0.2">
      <c r="A114" s="68">
        <v>5127</v>
      </c>
      <c r="B114" s="66" t="s">
        <v>347</v>
      </c>
      <c r="C114" s="69">
        <v>46081.02</v>
      </c>
      <c r="D114" s="70">
        <f t="shared" si="0"/>
        <v>2.6494785321568726E-3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69">
        <v>215533</v>
      </c>
      <c r="D116" s="70">
        <f t="shared" si="0"/>
        <v>1.2392305041671544E-2</v>
      </c>
      <c r="E116" s="66"/>
    </row>
    <row r="117" spans="1:5" x14ac:dyDescent="0.2">
      <c r="A117" s="68">
        <v>5130</v>
      </c>
      <c r="B117" s="66" t="s">
        <v>350</v>
      </c>
      <c r="C117" s="69">
        <v>1872302.13</v>
      </c>
      <c r="D117" s="70">
        <f t="shared" si="0"/>
        <v>0.10765005416864874</v>
      </c>
      <c r="E117" s="66"/>
    </row>
    <row r="118" spans="1:5" x14ac:dyDescent="0.2">
      <c r="A118" s="68">
        <v>5131</v>
      </c>
      <c r="B118" s="66" t="s">
        <v>351</v>
      </c>
      <c r="C118" s="69">
        <v>408317.8</v>
      </c>
      <c r="D118" s="70">
        <f t="shared" si="0"/>
        <v>2.3476677499706462E-2</v>
      </c>
      <c r="E118" s="66"/>
    </row>
    <row r="119" spans="1:5" x14ac:dyDescent="0.2">
      <c r="A119" s="68">
        <v>5132</v>
      </c>
      <c r="B119" s="66" t="s">
        <v>352</v>
      </c>
      <c r="C119" s="69">
        <v>96474.880000000005</v>
      </c>
      <c r="D119" s="70">
        <f t="shared" si="0"/>
        <v>5.5469285066261651E-3</v>
      </c>
      <c r="E119" s="66"/>
    </row>
    <row r="120" spans="1:5" x14ac:dyDescent="0.2">
      <c r="A120" s="68">
        <v>5133</v>
      </c>
      <c r="B120" s="66" t="s">
        <v>353</v>
      </c>
      <c r="C120" s="69">
        <v>278169.87</v>
      </c>
      <c r="D120" s="70">
        <f t="shared" si="0"/>
        <v>1.5993680236632526E-2</v>
      </c>
      <c r="E120" s="66"/>
    </row>
    <row r="121" spans="1:5" x14ac:dyDescent="0.2">
      <c r="A121" s="68">
        <v>5134</v>
      </c>
      <c r="B121" s="66" t="s">
        <v>354</v>
      </c>
      <c r="C121" s="69">
        <v>204003.59</v>
      </c>
      <c r="D121" s="70">
        <f t="shared" si="0"/>
        <v>1.1729409031916665E-2</v>
      </c>
      <c r="E121" s="66"/>
    </row>
    <row r="122" spans="1:5" x14ac:dyDescent="0.2">
      <c r="A122" s="68">
        <v>5135</v>
      </c>
      <c r="B122" s="66" t="s">
        <v>355</v>
      </c>
      <c r="C122" s="69">
        <v>488041.38</v>
      </c>
      <c r="D122" s="70">
        <f t="shared" si="0"/>
        <v>2.8060471732488008E-2</v>
      </c>
      <c r="E122" s="66"/>
    </row>
    <row r="123" spans="1:5" x14ac:dyDescent="0.2">
      <c r="A123" s="68">
        <v>5136</v>
      </c>
      <c r="B123" s="66" t="s">
        <v>356</v>
      </c>
      <c r="C123" s="69">
        <v>11672.61</v>
      </c>
      <c r="D123" s="70">
        <f t="shared" si="0"/>
        <v>6.7112945002605485E-4</v>
      </c>
      <c r="E123" s="66"/>
    </row>
    <row r="124" spans="1:5" x14ac:dyDescent="0.2">
      <c r="A124" s="68">
        <v>5137</v>
      </c>
      <c r="B124" s="66" t="s">
        <v>357</v>
      </c>
      <c r="C124" s="69">
        <v>6284</v>
      </c>
      <c r="D124" s="70">
        <f t="shared" si="0"/>
        <v>3.6130543759825171E-4</v>
      </c>
      <c r="E124" s="66"/>
    </row>
    <row r="125" spans="1:5" x14ac:dyDescent="0.2">
      <c r="A125" s="68">
        <v>5138</v>
      </c>
      <c r="B125" s="66" t="s">
        <v>358</v>
      </c>
      <c r="C125" s="69">
        <v>27434.67</v>
      </c>
      <c r="D125" s="70">
        <f t="shared" si="0"/>
        <v>1.577386290533677E-3</v>
      </c>
      <c r="E125" s="66"/>
    </row>
    <row r="126" spans="1:5" x14ac:dyDescent="0.2">
      <c r="A126" s="68">
        <v>5139</v>
      </c>
      <c r="B126" s="66" t="s">
        <v>359</v>
      </c>
      <c r="C126" s="69">
        <v>351903.33</v>
      </c>
      <c r="D126" s="70">
        <f t="shared" si="0"/>
        <v>2.0233065983120937E-2</v>
      </c>
      <c r="E126" s="66"/>
    </row>
    <row r="127" spans="1:5" x14ac:dyDescent="0.2">
      <c r="A127" s="68">
        <v>5200</v>
      </c>
      <c r="B127" s="66" t="s">
        <v>360</v>
      </c>
      <c r="C127" s="69">
        <v>6949.96</v>
      </c>
      <c r="D127" s="70">
        <f t="shared" si="0"/>
        <v>3.9959553454652216E-4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6949.96</v>
      </c>
      <c r="D137" s="70">
        <f t="shared" si="0"/>
        <v>3.9959553454652216E-4</v>
      </c>
      <c r="E137" s="66"/>
    </row>
    <row r="138" spans="1:5" x14ac:dyDescent="0.2">
      <c r="A138" s="68">
        <v>5241</v>
      </c>
      <c r="B138" s="66" t="s">
        <v>370</v>
      </c>
      <c r="C138" s="69">
        <v>6949.96</v>
      </c>
      <c r="D138" s="70">
        <f t="shared" si="0"/>
        <v>3.9959553454652216E-4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>
        <f t="shared" si="0"/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f t="shared" si="0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f t="shared" si="0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>
        <f t="shared" si="0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f t="shared" ref="D168:D213" si="1">+C168/$C$98</f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v>286617.65000000002</v>
      </c>
      <c r="D185" s="70">
        <f t="shared" si="1"/>
        <v>1.6479394566618802E-2</v>
      </c>
      <c r="E185" s="66"/>
    </row>
    <row r="186" spans="1:5" x14ac:dyDescent="0.2">
      <c r="A186" s="68">
        <v>5510</v>
      </c>
      <c r="B186" s="66" t="s">
        <v>413</v>
      </c>
      <c r="C186" s="69">
        <v>286617.65000000002</v>
      </c>
      <c r="D186" s="70">
        <f t="shared" si="1"/>
        <v>1.6479394566618802E-2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281040.57</v>
      </c>
      <c r="D191" s="70">
        <f t="shared" si="1"/>
        <v>1.6158734265867614E-2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5577.08</v>
      </c>
      <c r="D193" s="70">
        <f t="shared" si="1"/>
        <v>3.2066030075118677E-4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70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zoomScale="130" zoomScaleNormal="130" workbookViewId="0">
      <selection activeCell="C15" sqref="C15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1" t="str">
        <f>ESF!A1</f>
        <v>Fideicomiso de Obras por Cooperación</v>
      </c>
      <c r="B1" s="161"/>
      <c r="C1" s="161"/>
      <c r="D1" s="45" t="s">
        <v>0</v>
      </c>
      <c r="E1" s="46">
        <f>'Notas a los Edos Financieros'!D1</f>
        <v>2023</v>
      </c>
    </row>
    <row r="2" spans="1:5" ht="18.95" customHeight="1" x14ac:dyDescent="0.2">
      <c r="A2" s="161" t="s">
        <v>448</v>
      </c>
      <c r="B2" s="161"/>
      <c r="C2" s="161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1" t="str">
        <f>ESF!A3</f>
        <v>Correspondiente del 01 de Enero al 31 de diciembre</v>
      </c>
      <c r="B3" s="161"/>
      <c r="C3" s="161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0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11534431.130000001</v>
      </c>
      <c r="D14" s="47" t="s">
        <v>664</v>
      </c>
    </row>
    <row r="15" spans="1:5" x14ac:dyDescent="0.2">
      <c r="A15" s="51">
        <v>3220</v>
      </c>
      <c r="B15" s="47" t="s">
        <v>455</v>
      </c>
      <c r="C15" s="52">
        <v>52357006.329999998</v>
      </c>
      <c r="D15" s="47" t="s">
        <v>664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4" x14ac:dyDescent="0.2">
      <c r="A17" s="51">
        <v>3231</v>
      </c>
      <c r="B17" s="47" t="s">
        <v>457</v>
      </c>
      <c r="C17" s="52">
        <v>0</v>
      </c>
    </row>
    <row r="18" spans="1:4" x14ac:dyDescent="0.2">
      <c r="A18" s="51">
        <v>3232</v>
      </c>
      <c r="B18" s="47" t="s">
        <v>458</v>
      </c>
      <c r="C18" s="52">
        <v>0</v>
      </c>
    </row>
    <row r="19" spans="1:4" x14ac:dyDescent="0.2">
      <c r="A19" s="51">
        <v>3233</v>
      </c>
      <c r="B19" s="47" t="s">
        <v>459</v>
      </c>
      <c r="C19" s="52">
        <v>0</v>
      </c>
    </row>
    <row r="20" spans="1:4" x14ac:dyDescent="0.2">
      <c r="A20" s="51">
        <v>3239</v>
      </c>
      <c r="B20" s="47" t="s">
        <v>460</v>
      </c>
      <c r="C20" s="52">
        <v>0</v>
      </c>
    </row>
    <row r="21" spans="1:4" x14ac:dyDescent="0.2">
      <c r="A21" s="51">
        <v>3240</v>
      </c>
      <c r="B21" s="47" t="s">
        <v>461</v>
      </c>
      <c r="C21" s="52">
        <v>0</v>
      </c>
    </row>
    <row r="22" spans="1:4" x14ac:dyDescent="0.2">
      <c r="A22" s="51">
        <v>3241</v>
      </c>
      <c r="B22" s="47" t="s">
        <v>462</v>
      </c>
      <c r="C22" s="52">
        <v>0</v>
      </c>
    </row>
    <row r="23" spans="1:4" x14ac:dyDescent="0.2">
      <c r="A23" s="51">
        <v>3242</v>
      </c>
      <c r="B23" s="47" t="s">
        <v>463</v>
      </c>
      <c r="C23" s="52">
        <v>0</v>
      </c>
    </row>
    <row r="24" spans="1:4" x14ac:dyDescent="0.2">
      <c r="A24" s="51">
        <v>3243</v>
      </c>
      <c r="B24" s="47" t="s">
        <v>464</v>
      </c>
      <c r="C24" s="52">
        <v>0</v>
      </c>
    </row>
    <row r="25" spans="1:4" x14ac:dyDescent="0.2">
      <c r="A25" s="51">
        <v>3250</v>
      </c>
      <c r="B25" s="47" t="s">
        <v>465</v>
      </c>
      <c r="C25" s="52">
        <v>6745.19</v>
      </c>
      <c r="D25" s="47" t="s">
        <v>664</v>
      </c>
    </row>
    <row r="26" spans="1:4" x14ac:dyDescent="0.2">
      <c r="A26" s="51">
        <v>3251</v>
      </c>
      <c r="B26" s="47" t="s">
        <v>466</v>
      </c>
      <c r="C26" s="52">
        <v>0</v>
      </c>
      <c r="D26" s="47" t="s">
        <v>664</v>
      </c>
    </row>
    <row r="27" spans="1:4" x14ac:dyDescent="0.2">
      <c r="A27" s="51">
        <v>3252</v>
      </c>
      <c r="B27" s="47" t="s">
        <v>467</v>
      </c>
      <c r="C27" s="52">
        <v>6745.19</v>
      </c>
      <c r="D27" s="47" t="s">
        <v>664</v>
      </c>
    </row>
    <row r="29" spans="1:4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zoomScale="160" zoomScaleNormal="160" workbookViewId="0">
      <selection activeCell="C137" sqref="C137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1" t="str">
        <f>ESF!A1</f>
        <v>Fideicomiso de Obras por Cooperación</v>
      </c>
      <c r="B1" s="161"/>
      <c r="C1" s="161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1" t="s">
        <v>471</v>
      </c>
      <c r="B2" s="161"/>
      <c r="C2" s="161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1" t="str">
        <f>ESF!A3</f>
        <v>Correspondiente del 01 de Enero al 31 de diciembre</v>
      </c>
      <c r="B3" s="161"/>
      <c r="C3" s="161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0</v>
      </c>
      <c r="D8" s="52">
        <v>0</v>
      </c>
    </row>
    <row r="9" spans="1:5" x14ac:dyDescent="0.2">
      <c r="A9" s="51">
        <v>1112</v>
      </c>
      <c r="B9" s="47" t="s">
        <v>475</v>
      </c>
      <c r="C9" s="52">
        <v>0</v>
      </c>
      <c r="D9" s="52">
        <v>0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183953657.74000001</v>
      </c>
      <c r="D11" s="52">
        <v>101542445.73999999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v>0</v>
      </c>
      <c r="D15" s="120">
        <v>0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v>0</v>
      </c>
      <c r="D28" s="120">
        <v>0</v>
      </c>
    </row>
    <row r="29" spans="1:4" x14ac:dyDescent="0.2">
      <c r="A29" s="51">
        <v>1241</v>
      </c>
      <c r="B29" s="47" t="s">
        <v>129</v>
      </c>
      <c r="C29" s="52">
        <v>0</v>
      </c>
      <c r="D29" s="52">
        <v>0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C20+C28+C37</f>
        <v>0</v>
      </c>
      <c r="D43" s="120">
        <f>D20+D28+D37</f>
        <v>0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20">
        <v>11534431.130000001</v>
      </c>
      <c r="D47" s="120">
        <v>7525131.1299999999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f>+C49+C61+C89+C92</f>
        <v>1705329.7100000007</v>
      </c>
      <c r="D48" s="120">
        <v>3902582.3900000006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f>+C62+C71+C74+C80</f>
        <v>296706.08</v>
      </c>
      <c r="D61" s="120">
        <v>405831.22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f>+C67</f>
        <v>286617.65000000002</v>
      </c>
      <c r="D62" s="120">
        <v>256958.95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286617.65000000002</v>
      </c>
      <c r="D67" s="52">
        <v>256958.95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f>+C88</f>
        <v>10088.43</v>
      </c>
      <c r="D80" s="120">
        <v>148872.26999999999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10088.43</v>
      </c>
      <c r="D88" s="52">
        <v>148872.26999999999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f>SUM(C93:C95)</f>
        <v>1408623.6300000006</v>
      </c>
      <c r="D92" s="120">
        <v>3496751.1700000004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1118428.6400000006</v>
      </c>
      <c r="D93" s="52">
        <v>3201636.99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91993.829999999958</v>
      </c>
      <c r="D94" s="52">
        <v>76457.999999999971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198201.15999999992</v>
      </c>
      <c r="D95" s="52">
        <v>218656.18000000017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20">
        <f>+C99</f>
        <v>14601129.199999999</v>
      </c>
      <c r="D98" s="120">
        <v>17717597.219999999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f>+C113</f>
        <v>14601129.199999999</v>
      </c>
      <c r="D99" s="52">
        <f>+D113</f>
        <v>17717597.219999999</v>
      </c>
    </row>
    <row r="100" spans="1:6" ht="9.9499999999999993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f>+C120</f>
        <v>14601129.199999999</v>
      </c>
      <c r="D113" s="120">
        <v>17717597.219999999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14601129.199999999</v>
      </c>
      <c r="D120" s="52">
        <v>17717597.219999999</v>
      </c>
    </row>
    <row r="121" spans="1:6" ht="9.9499999999999993" customHeight="1" x14ac:dyDescent="0.25">
      <c r="A121" s="58">
        <v>1120</v>
      </c>
      <c r="B121" s="133" t="s">
        <v>500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510</v>
      </c>
      <c r="C133" s="120">
        <f>C47+C48-C98</f>
        <v>-1361368.3599999975</v>
      </c>
      <c r="D133" s="120">
        <f>D47+D48-D98</f>
        <v>-6289883.6999999993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46 C7" xr:uid="{00000000-0002-0000-0700-000000000000}"/>
    <dataValidation allowBlank="1" showInputMessage="1" showErrorMessage="1" prompt="Saldo al 31 de diciembre del año anterior que se presenta" sqref="D46 D7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Carlos Hugo Fuentes Anguiano</cp:lastModifiedBy>
  <cp:revision/>
  <dcterms:created xsi:type="dcterms:W3CDTF">2012-12-11T20:36:24Z</dcterms:created>
  <dcterms:modified xsi:type="dcterms:W3CDTF">2024-02-07T22:35:09Z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